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C:\Users\ynaka\Dropbox\2025渉外\sho02rk01\yosan\"/>
    </mc:Choice>
  </mc:AlternateContent>
  <xr:revisionPtr revIDLastSave="0" documentId="13_ncr:1_{05722499-BC8B-4881-9888-1F89CFBCECE5}" xr6:coauthVersionLast="47" xr6:coauthVersionMax="47" xr10:uidLastSave="{00000000-0000-0000-0000-000000000000}"/>
  <bookViews>
    <workbookView xWindow="-98" yWindow="-98" windowWidth="21795" windowHeight="13875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'収益・費用明細書(様式2)'!$A$1:$H$38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2" l="1"/>
  <c r="G38" i="2" s="1"/>
  <c r="G25" i="2"/>
  <c r="C19" i="1" s="1"/>
  <c r="G32" i="2"/>
  <c r="G23" i="2"/>
  <c r="C18" i="1" s="1"/>
  <c r="G34" i="2"/>
  <c r="C25" i="1" s="1"/>
  <c r="C32" i="1" l="1"/>
  <c r="D33" i="1"/>
  <c r="E33" i="1"/>
  <c r="E34" i="1" s="1"/>
  <c r="G30" i="2" l="1"/>
  <c r="G8" i="2"/>
  <c r="D34" i="1"/>
  <c r="C22" i="1" l="1"/>
  <c r="C33" i="1" s="1"/>
  <c r="C34" i="1" s="1"/>
  <c r="F36" i="2"/>
  <c r="F32" i="1" l="1"/>
</calcChain>
</file>

<file path=xl/sharedStrings.xml><?xml version="1.0" encoding="utf-8"?>
<sst xmlns="http://schemas.openxmlformats.org/spreadsheetml/2006/main" count="133" uniqueCount="109">
  <si>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</si>
  <si>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</si>
  <si>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</si>
  <si>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</si>
  <si>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</si>
  <si>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前年度決算額</t>
    <rPh sb="0" eb="3">
      <t>ゼンネンド</t>
    </rPh>
    <rPh sb="3" eb="6">
      <t>ケッサンガク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</si>
  <si>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</si>
  <si>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</si>
  <si>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</si>
  <si>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</si>
  <si>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</si>
  <si>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</si>
  <si>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</si>
  <si>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</si>
  <si>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</si>
  <si>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</si>
  <si>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</si>
  <si>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</si>
  <si>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</si>
  <si>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</si>
  <si>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</si>
  <si>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</si>
  <si>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</si>
  <si>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</si>
  <si>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</si>
  <si>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</si>
  <si>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</si>
  <si>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</si>
  <si>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</si>
  <si>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</si>
  <si>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</si>
  <si>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</si>
  <si>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</si>
  <si>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</si>
  <si>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</si>
  <si>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</si>
  <si>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受取利息</t>
    <rPh sb="0" eb="2">
      <t>ウケトリ</t>
    </rPh>
    <rPh sb="2" eb="4">
      <t>リソク</t>
    </rPh>
    <phoneticPr fontId="2"/>
  </si>
  <si>
    <t>振込手数料</t>
    <rPh sb="0" eb="2">
      <t>フリコミ</t>
    </rPh>
    <rPh sb="2" eb="5">
      <t>テスウリョウ</t>
    </rPh>
    <phoneticPr fontId="2"/>
  </si>
  <si>
    <t>　合　　　　計</t>
    <rPh sb="1" eb="2">
      <t>ゴウ</t>
    </rPh>
    <rPh sb="6" eb="7">
      <t>ショウケイ</t>
    </rPh>
    <phoneticPr fontId="3"/>
  </si>
  <si>
    <t>　小　　　　計</t>
    <rPh sb="1" eb="7">
      <t>ショウケイ</t>
    </rPh>
    <phoneticPr fontId="3"/>
  </si>
  <si>
    <t>)</t>
  </si>
  <si>
    <t>(</t>
  </si>
  <si>
    <t>Ｎｏ</t>
  </si>
  <si>
    <t>金　　　額</t>
    <rPh sb="0" eb="1">
      <t>キン</t>
    </rPh>
    <rPh sb="4" eb="5">
      <t>ガク</t>
    </rPh>
    <phoneticPr fontId="3"/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</si>
  <si>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</si>
  <si>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</si>
  <si>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</si>
  <si>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</si>
  <si>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</si>
  <si>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</si>
  <si>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摘　　　　　　　　　要</t>
    <rPh sb="0" eb="11">
      <t>テキヨウ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</si>
  <si>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</si>
  <si>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[様式2]</t>
    <rPh sb="1" eb="3">
      <t>ヨウシキ</t>
    </rPh>
    <phoneticPr fontId="3"/>
  </si>
  <si>
    <t>事業繰入金</t>
    <rPh sb="0" eb="2">
      <t>ジギョウ</t>
    </rPh>
    <rPh sb="2" eb="4">
      <t>クリイレ</t>
    </rPh>
    <rPh sb="4" eb="5">
      <t>キン</t>
    </rPh>
    <phoneticPr fontId="2"/>
  </si>
  <si>
    <t>委員会事業費　　　　　　円より</t>
    <rPh sb="0" eb="3">
      <t>イインカイ</t>
    </rPh>
    <rPh sb="3" eb="6">
      <t>ジギョウヒ</t>
    </rPh>
    <rPh sb="12" eb="13">
      <t>エン</t>
    </rPh>
    <phoneticPr fontId="2"/>
  </si>
  <si>
    <t>雑収益</t>
    <rPh sb="0" eb="3">
      <t>ザツシュウエキ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</si>
  <si>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</si>
  <si>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</si>
  <si>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広報費</t>
    <rPh sb="0" eb="2">
      <t>コウホウ</t>
    </rPh>
    <rPh sb="2" eb="3">
      <t>ヒ</t>
    </rPh>
    <phoneticPr fontId="2"/>
  </si>
  <si>
    <t>通信費</t>
    <rPh sb="0" eb="3">
      <t>ツウシンヒ</t>
    </rPh>
    <phoneticPr fontId="2"/>
  </si>
  <si>
    <t>会場費・設備費</t>
    <rPh sb="0" eb="3">
      <t>カイジョウヒ</t>
    </rPh>
    <rPh sb="4" eb="7">
      <t>セツビヒ</t>
    </rPh>
    <phoneticPr fontId="2"/>
  </si>
  <si>
    <t>2-1</t>
    <phoneticPr fontId="2"/>
  </si>
  <si>
    <t>2-2</t>
    <phoneticPr fontId="2"/>
  </si>
  <si>
    <t>設営費</t>
    <rPh sb="0" eb="2">
      <t>セツエイ</t>
    </rPh>
    <rPh sb="2" eb="3">
      <t>ヒ</t>
    </rPh>
    <phoneticPr fontId="2"/>
  </si>
  <si>
    <t>2-3</t>
    <phoneticPr fontId="2"/>
  </si>
  <si>
    <t>白看板（吊下げ料込）
600×5400</t>
    <rPh sb="0" eb="3">
      <t>シロカンバン</t>
    </rPh>
    <rPh sb="4" eb="6">
      <t>ツリサ</t>
    </rPh>
    <rPh sb="7" eb="8">
      <t>リョウ</t>
    </rPh>
    <rPh sb="8" eb="9">
      <t>コミ</t>
    </rPh>
    <phoneticPr fontId="2"/>
  </si>
  <si>
    <t>音響基本料金</t>
    <rPh sb="0" eb="2">
      <t>オンキョウ</t>
    </rPh>
    <rPh sb="2" eb="6">
      <t>キホンリョウキン</t>
    </rPh>
    <phoneticPr fontId="2"/>
  </si>
  <si>
    <t>仮設舞台</t>
    <rPh sb="0" eb="4">
      <t>カセツブタイ</t>
    </rPh>
    <phoneticPr fontId="2"/>
  </si>
  <si>
    <t>金屏風</t>
    <rPh sb="0" eb="3">
      <t>キンビョウブ</t>
    </rPh>
    <phoneticPr fontId="2"/>
  </si>
  <si>
    <t>2-4</t>
    <phoneticPr fontId="2"/>
  </si>
  <si>
    <t>懇親会費</t>
    <rPh sb="0" eb="2">
      <t>コンシン</t>
    </rPh>
    <rPh sb="2" eb="3">
      <t>カイ</t>
    </rPh>
    <rPh sb="3" eb="4">
      <t>ヒ</t>
    </rPh>
    <phoneticPr fontId="2"/>
  </si>
  <si>
    <t>事業名称：賀詞交歓会（案）</t>
    <rPh sb="0" eb="2">
      <t>ジギョウ</t>
    </rPh>
    <rPh sb="2" eb="4">
      <t>メイショウ</t>
    </rPh>
    <rPh sb="5" eb="10">
      <t>ガシコウカンカイ</t>
    </rPh>
    <rPh sb="11" eb="12">
      <t>アン</t>
    </rPh>
    <phoneticPr fontId="3"/>
  </si>
  <si>
    <t>懇親会費</t>
    <rPh sb="0" eb="4">
      <t>コンシンカイヒ</t>
    </rPh>
    <phoneticPr fontId="2"/>
  </si>
  <si>
    <t>事業名称：賀詞交歓会（案）</t>
    <rPh sb="5" eb="10">
      <t>ガシコウカンカイ</t>
    </rPh>
    <phoneticPr fontId="2"/>
  </si>
  <si>
    <t>飲食費</t>
    <rPh sb="0" eb="2">
      <t>インショク</t>
    </rPh>
    <rPh sb="2" eb="3">
      <t>ヒ</t>
    </rPh>
    <phoneticPr fontId="2"/>
  </si>
  <si>
    <t>1-2</t>
    <phoneticPr fontId="2"/>
  </si>
  <si>
    <t>1-3</t>
    <phoneticPr fontId="2"/>
  </si>
  <si>
    <t>1-4</t>
    <phoneticPr fontId="2"/>
  </si>
  <si>
    <t>1-5</t>
    <phoneticPr fontId="2"/>
  </si>
  <si>
    <t>資料作成費</t>
    <rPh sb="0" eb="2">
      <t>シリョウ</t>
    </rPh>
    <rPh sb="2" eb="4">
      <t>サクセイ</t>
    </rPh>
    <rPh sb="4" eb="5">
      <t>ヒ</t>
    </rPh>
    <phoneticPr fontId="2"/>
  </si>
  <si>
    <t>作成費</t>
    <rPh sb="0" eb="3">
      <t>サクセイヒ</t>
    </rPh>
    <phoneticPr fontId="2"/>
  </si>
  <si>
    <t>1-6</t>
    <phoneticPr fontId="2"/>
  </si>
  <si>
    <t>パーティープラン【A/洋】 
＠7,500×27名</t>
    <rPh sb="11" eb="12">
      <t>ヨウ</t>
    </rPh>
    <rPh sb="24" eb="25">
      <t>メイ</t>
    </rPh>
    <phoneticPr fontId="2"/>
  </si>
  <si>
    <t>都ホテル四日市
伊勢の間2/3　（事業)</t>
    <rPh sb="0" eb="1">
      <t>ミヤコ</t>
    </rPh>
    <rPh sb="4" eb="7">
      <t>ヨッカイチ</t>
    </rPh>
    <rPh sb="8" eb="10">
      <t>イセ</t>
    </rPh>
    <rPh sb="11" eb="12">
      <t>マ</t>
    </rPh>
    <rPh sb="17" eb="19">
      <t>ジギョウ</t>
    </rPh>
    <phoneticPr fontId="2"/>
  </si>
  <si>
    <t>都ホテル四日市
伊勢の間2/3　（設営)</t>
    <rPh sb="0" eb="1">
      <t>ミヤコ</t>
    </rPh>
    <rPh sb="4" eb="7">
      <t>ヨッカイチ</t>
    </rPh>
    <rPh sb="8" eb="10">
      <t>イセ</t>
    </rPh>
    <rPh sb="11" eb="12">
      <t>マ</t>
    </rPh>
    <rPh sb="17" eb="19">
      <t>セツエイ</t>
    </rPh>
    <phoneticPr fontId="2"/>
  </si>
  <si>
    <t>1-1(1)</t>
    <phoneticPr fontId="2"/>
  </si>
  <si>
    <t>1-1(2)</t>
    <phoneticPr fontId="2"/>
  </si>
  <si>
    <r>
      <t>礼状･挨拶状後納郵便
(@110円×</t>
    </r>
    <r>
      <rPr>
        <sz val="11"/>
        <rFont val="ＭＳ Ｐゴシック"/>
        <family val="3"/>
        <charset val="128"/>
        <scheme val="minor"/>
      </rPr>
      <t>40</t>
    </r>
    <r>
      <rPr>
        <sz val="11"/>
        <rFont val="ＭＳ Ｐゴシック"/>
        <family val="2"/>
        <charset val="128"/>
        <scheme val="minor"/>
      </rPr>
      <t>通)</t>
    </r>
    <phoneticPr fontId="2"/>
  </si>
  <si>
    <t>挨拶状
(@110円×8通)</t>
    <phoneticPr fontId="2"/>
  </si>
  <si>
    <t>案内状後納郵便
(@110円×34通)
来賓40名-手渡し6名</t>
    <phoneticPr fontId="2"/>
  </si>
  <si>
    <r>
      <t>返信ﾊｶﾞｷ代
(@85円×</t>
    </r>
    <r>
      <rPr>
        <sz val="11"/>
        <rFont val="ＭＳ Ｐゴシック"/>
        <family val="3"/>
        <charset val="128"/>
        <scheme val="minor"/>
      </rPr>
      <t>40</t>
    </r>
    <r>
      <rPr>
        <sz val="11"/>
        <rFont val="ＭＳ Ｐゴシック"/>
        <family val="2"/>
        <charset val="128"/>
        <scheme val="minor"/>
      </rPr>
      <t>通)</t>
    </r>
    <phoneticPr fontId="2"/>
  </si>
  <si>
    <t>広報費</t>
    <rPh sb="0" eb="3">
      <t>コウホウヒ</t>
    </rPh>
    <phoneticPr fontId="2"/>
  </si>
  <si>
    <t>（</t>
    <phoneticPr fontId="2"/>
  </si>
  <si>
    <t>)</t>
    <phoneticPr fontId="2"/>
  </si>
  <si>
    <t>企画演出費</t>
    <rPh sb="0" eb="2">
      <t>キカク</t>
    </rPh>
    <rPh sb="2" eb="5">
      <t>エンシュツヒ</t>
    </rPh>
    <phoneticPr fontId="2"/>
  </si>
  <si>
    <t>　小　　　　計</t>
    <phoneticPr fontId="2"/>
  </si>
  <si>
    <t>演出費</t>
    <rPh sb="0" eb="3">
      <t>エンシュツヒ</t>
    </rPh>
    <phoneticPr fontId="2"/>
  </si>
  <si>
    <t>所信映像制作費（5分程度）</t>
    <rPh sb="0" eb="2">
      <t>ショシン</t>
    </rPh>
    <rPh sb="2" eb="4">
      <t>エイゾウ</t>
    </rPh>
    <rPh sb="4" eb="7">
      <t>セイサクヒ</t>
    </rPh>
    <rPh sb="9" eb="10">
      <t>フン</t>
    </rPh>
    <rPh sb="10" eb="12">
      <t>テイド</t>
    </rPh>
    <phoneticPr fontId="2"/>
  </si>
  <si>
    <t>3-1</t>
    <phoneticPr fontId="2"/>
  </si>
  <si>
    <t>担当委員会：渉外委員会</t>
    <rPh sb="0" eb="2">
      <t>タントウ</t>
    </rPh>
    <rPh sb="2" eb="5">
      <t>イインカイ</t>
    </rPh>
    <rPh sb="6" eb="11">
      <t>ショウガイイインカイ</t>
    </rPh>
    <phoneticPr fontId="2"/>
  </si>
  <si>
    <t>プロジェクター×2台
メンバー備品</t>
    <rPh sb="9" eb="10">
      <t>ダイ</t>
    </rPh>
    <rPh sb="15" eb="17">
      <t>ビヒン</t>
    </rPh>
    <phoneticPr fontId="2"/>
  </si>
  <si>
    <t>スクリーン×2台
メンバー備品</t>
    <rPh sb="7" eb="8">
      <t>ダイ</t>
    </rPh>
    <rPh sb="13" eb="15">
      <t>ビヒン</t>
    </rPh>
    <phoneticPr fontId="2"/>
  </si>
  <si>
    <t>ビデオカメラ×2台
メンバー備品</t>
    <rPh sb="8" eb="9">
      <t>ダイ</t>
    </rPh>
    <rPh sb="14" eb="16">
      <t>ビヒン</t>
    </rPh>
    <phoneticPr fontId="2"/>
  </si>
  <si>
    <t>(</t>
    <phoneticPr fontId="2"/>
  </si>
  <si>
    <t>)</t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</si>
  <si>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</si>
  <si>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</si>
  <si>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>北伊勢信用金庫</t>
    <rPh sb="0" eb="7">
      <t>キタイセシンヨウキンコ</t>
    </rPh>
    <phoneticPr fontId="2"/>
  </si>
  <si>
    <t>A4用紙900枚（理事長所信・各委員会基本方針・組織図・年間事業日日程表・出席者名簿）
9×100　ルーム備品</t>
    <rPh sb="2" eb="4">
      <t>ヨウシ</t>
    </rPh>
    <rPh sb="7" eb="8">
      <t>マイ</t>
    </rPh>
    <rPh sb="9" eb="12">
      <t>リジチョウ</t>
    </rPh>
    <rPh sb="12" eb="14">
      <t>ショシン</t>
    </rPh>
    <rPh sb="15" eb="16">
      <t>カク</t>
    </rPh>
    <rPh sb="16" eb="19">
      <t>イインカイ</t>
    </rPh>
    <rPh sb="19" eb="21">
      <t>キホン</t>
    </rPh>
    <rPh sb="21" eb="23">
      <t>ホウシン</t>
    </rPh>
    <rPh sb="24" eb="27">
      <t>ソシキズ</t>
    </rPh>
    <rPh sb="28" eb="30">
      <t>ネンカン</t>
    </rPh>
    <rPh sb="30" eb="33">
      <t>ジギョウビ</t>
    </rPh>
    <rPh sb="33" eb="36">
      <t>ニッテイヒョウ</t>
    </rPh>
    <rPh sb="37" eb="40">
      <t>シュッセキシャ</t>
    </rPh>
    <rPh sb="40" eb="42">
      <t>メイボ</t>
    </rPh>
    <rPh sb="53" eb="55">
      <t>ビヒン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</si>
</sst>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2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 (本文)"/>
      <family val="3"/>
      <charset val="128"/>
    </font>
    <font>
      <sz val="11"/>
      <name val="ＭＳ Ｐゴシック (本文)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sz val="12"/>
      <color theme="1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0" fontId="1" fillId="0" borderId="0"/>
    <xf numFmtId="0" fontId="8" fillId="0" borderId="0"/>
    <xf numFmtId="0" fontId="9" fillId="0" borderId="0" applyNumberFormat="0" applyFill="0" applyBorder="0" applyAlignment="0" applyProtection="0"/>
  </cellStyleXfs>
  <cellXfs count="107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0" fillId="0" borderId="8" xfId="1" applyFont="1" applyBorder="1" applyAlignment="1">
      <alignment vertical="center"/>
    </xf>
    <xf numFmtId="0" fontId="1" fillId="0" borderId="8" xfId="1" applyBorder="1" applyAlignment="1">
      <alignment vertical="center"/>
    </xf>
    <xf numFmtId="0" fontId="0" fillId="0" borderId="11" xfId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0" fontId="0" fillId="0" borderId="10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0" fontId="0" fillId="0" borderId="10" xfId="1" applyFont="1" applyBorder="1" applyAlignment="1">
      <alignment horizontal="right" vertical="center"/>
    </xf>
    <xf numFmtId="0" fontId="0" fillId="0" borderId="6" xfId="1" applyFont="1" applyBorder="1" applyAlignment="1">
      <alignment horizontal="center" vertical="center"/>
    </xf>
    <xf numFmtId="0" fontId="0" fillId="0" borderId="7" xfId="1" applyFont="1" applyBorder="1" applyAlignment="1">
      <alignment horizontal="right" vertical="center"/>
    </xf>
    <xf numFmtId="0" fontId="0" fillId="0" borderId="1" xfId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1" fillId="0" borderId="10" xfId="1" applyBorder="1" applyAlignment="1">
      <alignment horizontal="right" vertical="center"/>
    </xf>
    <xf numFmtId="0" fontId="1" fillId="0" borderId="0" xfId="1" applyAlignment="1">
      <alignment horizontal="center" vertical="center"/>
    </xf>
    <xf numFmtId="0" fontId="1" fillId="0" borderId="11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1" xfId="1" applyBorder="1" applyAlignment="1">
      <alignment vertical="center"/>
    </xf>
    <xf numFmtId="49" fontId="1" fillId="0" borderId="8" xfId="1" applyNumberFormat="1" applyBorder="1" applyAlignment="1">
      <alignment horizontal="center" vertical="center"/>
    </xf>
    <xf numFmtId="49" fontId="5" fillId="0" borderId="8" xfId="3" quotePrefix="1" applyNumberFormat="1" applyFont="1" applyBorder="1" applyAlignment="1">
      <alignment horizontal="center" vertical="center"/>
    </xf>
    <xf numFmtId="0" fontId="6" fillId="0" borderId="6" xfId="1" applyFont="1" applyBorder="1" applyAlignment="1">
      <alignment vertical="center"/>
    </xf>
    <xf numFmtId="0" fontId="7" fillId="0" borderId="8" xfId="1" applyFont="1" applyBorder="1" applyAlignment="1">
      <alignment horizontal="center" vertical="center"/>
    </xf>
    <xf numFmtId="0" fontId="6" fillId="0" borderId="8" xfId="1" applyFont="1" applyBorder="1" applyAlignment="1">
      <alignment vertical="center"/>
    </xf>
    <xf numFmtId="0" fontId="6" fillId="0" borderId="9" xfId="1" applyFont="1" applyBorder="1" applyAlignment="1">
      <alignment vertical="center" wrapText="1"/>
    </xf>
    <xf numFmtId="0" fontId="6" fillId="0" borderId="1" xfId="1" applyFont="1" applyBorder="1" applyAlignment="1">
      <alignment vertical="center"/>
    </xf>
    <xf numFmtId="0" fontId="1" fillId="0" borderId="8" xfId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right" vertical="center"/>
    </xf>
    <xf numFmtId="0" fontId="10" fillId="0" borderId="6" xfId="1" applyFont="1" applyBorder="1" applyAlignment="1">
      <alignment horizontal="center" vertical="center"/>
    </xf>
    <xf numFmtId="0" fontId="12" fillId="0" borderId="8" xfId="1" applyFont="1" applyBorder="1" applyAlignment="1">
      <alignment vertical="center" wrapText="1"/>
    </xf>
    <xf numFmtId="0" fontId="6" fillId="0" borderId="8" xfId="1" applyFont="1" applyBorder="1" applyAlignment="1">
      <alignment vertical="center" wrapText="1"/>
    </xf>
    <xf numFmtId="176" fontId="11" fillId="0" borderId="8" xfId="2" applyNumberFormat="1" applyFont="1" applyBorder="1" applyAlignment="1">
      <alignment vertical="center"/>
    </xf>
    <xf numFmtId="0" fontId="6" fillId="0" borderId="9" xfId="1" applyFont="1" applyBorder="1" applyAlignment="1">
      <alignment horizontal="center"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3" fillId="0" borderId="0" xfId="1" applyFont="1" applyAlignment="1">
      <alignment horizontal="right" vertical="center"/>
    </xf>
    <xf numFmtId="0" fontId="15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5" fillId="0" borderId="1" xfId="1" applyFont="1" applyBorder="1" applyAlignment="1">
      <alignment vertical="center"/>
    </xf>
    <xf numFmtId="0" fontId="16" fillId="0" borderId="1" xfId="1" applyFont="1" applyBorder="1" applyAlignment="1">
      <alignment vertical="center"/>
    </xf>
    <xf numFmtId="0" fontId="13" fillId="0" borderId="2" xfId="1" applyFont="1" applyBorder="1" applyAlignment="1">
      <alignment vertical="center"/>
    </xf>
    <xf numFmtId="0" fontId="13" fillId="0" borderId="3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3" fillId="0" borderId="4" xfId="1" applyFont="1" applyBorder="1" applyAlignment="1">
      <alignment vertical="center"/>
    </xf>
    <xf numFmtId="0" fontId="13" fillId="0" borderId="5" xfId="1" applyFont="1" applyBorder="1" applyAlignment="1">
      <alignment horizontal="distributed" vertical="center"/>
    </xf>
    <xf numFmtId="0" fontId="14" fillId="0" borderId="5" xfId="1" applyFont="1" applyBorder="1" applyAlignment="1">
      <alignment vertical="center"/>
    </xf>
    <xf numFmtId="0" fontId="13" fillId="0" borderId="5" xfId="1" applyFont="1" applyBorder="1" applyAlignment="1">
      <alignment vertical="center"/>
    </xf>
    <xf numFmtId="0" fontId="13" fillId="0" borderId="6" xfId="1" applyFont="1" applyBorder="1" applyAlignment="1">
      <alignment vertical="center"/>
    </xf>
    <xf numFmtId="0" fontId="13" fillId="0" borderId="7" xfId="1" applyFont="1" applyBorder="1" applyAlignment="1">
      <alignment horizontal="center" vertical="center"/>
    </xf>
    <xf numFmtId="0" fontId="13" fillId="0" borderId="8" xfId="1" applyFont="1" applyBorder="1" applyAlignment="1">
      <alignment horizontal="distributed" vertical="center"/>
    </xf>
    <xf numFmtId="176" fontId="14" fillId="0" borderId="8" xfId="1" applyNumberFormat="1" applyFont="1" applyBorder="1" applyAlignment="1">
      <alignment vertical="center"/>
    </xf>
    <xf numFmtId="176" fontId="13" fillId="0" borderId="8" xfId="1" applyNumberFormat="1" applyFont="1" applyBorder="1" applyAlignment="1">
      <alignment vertical="center"/>
    </xf>
    <xf numFmtId="0" fontId="13" fillId="0" borderId="8" xfId="1" applyFont="1" applyBorder="1" applyAlignment="1">
      <alignment vertical="center"/>
    </xf>
    <xf numFmtId="176" fontId="13" fillId="0" borderId="9" xfId="1" applyNumberFormat="1" applyFont="1" applyBorder="1" applyAlignment="1">
      <alignment vertical="center"/>
    </xf>
    <xf numFmtId="0" fontId="13" fillId="0" borderId="10" xfId="1" applyFont="1" applyBorder="1" applyAlignment="1">
      <alignment horizontal="center" vertical="center"/>
    </xf>
    <xf numFmtId="0" fontId="13" fillId="0" borderId="11" xfId="1" applyFont="1" applyBorder="1" applyAlignment="1">
      <alignment horizontal="distributed" vertical="center"/>
    </xf>
    <xf numFmtId="176" fontId="13" fillId="0" borderId="11" xfId="1" applyNumberFormat="1" applyFont="1" applyBorder="1" applyAlignment="1">
      <alignment vertical="center"/>
    </xf>
    <xf numFmtId="0" fontId="13" fillId="0" borderId="11" xfId="1" applyFont="1" applyBorder="1" applyAlignment="1">
      <alignment vertical="center"/>
    </xf>
    <xf numFmtId="0" fontId="13" fillId="0" borderId="4" xfId="1" applyFont="1" applyBorder="1" applyAlignment="1">
      <alignment horizontal="center" vertical="center"/>
    </xf>
    <xf numFmtId="176" fontId="13" fillId="0" borderId="5" xfId="1" applyNumberFormat="1" applyFont="1" applyBorder="1" applyAlignment="1">
      <alignment vertical="center"/>
    </xf>
    <xf numFmtId="0" fontId="13" fillId="0" borderId="8" xfId="1" applyFont="1" applyBorder="1" applyAlignment="1">
      <alignment vertical="center" shrinkToFit="1"/>
    </xf>
    <xf numFmtId="176" fontId="13" fillId="0" borderId="12" xfId="1" applyNumberFormat="1" applyFont="1" applyBorder="1" applyAlignment="1">
      <alignment vertical="center"/>
    </xf>
    <xf numFmtId="10" fontId="13" fillId="0" borderId="8" xfId="1" applyNumberFormat="1" applyFont="1" applyBorder="1" applyAlignment="1">
      <alignment vertical="center"/>
    </xf>
    <xf numFmtId="0" fontId="13" fillId="0" borderId="7" xfId="1" applyFont="1" applyBorder="1" applyAlignment="1">
      <alignment vertical="center"/>
    </xf>
    <xf numFmtId="0" fontId="13" fillId="0" borderId="0" xfId="1" applyFont="1" applyAlignment="1">
      <alignment horizontal="justify" vertical="center"/>
    </xf>
    <xf numFmtId="0" fontId="4" fillId="0" borderId="9" xfId="3" quotePrefix="1" applyBorder="1" applyAlignment="1">
      <alignment horizontal="center" vertical="center"/>
    </xf>
    <xf numFmtId="0" fontId="0" fillId="0" borderId="9" xfId="0" quotePrefix="1" applyBorder="1" applyAlignment="1">
      <alignment horizontal="center" vertical="center"/>
    </xf>
    <xf numFmtId="0" fontId="1" fillId="0" borderId="8" xfId="1" applyBorder="1" applyAlignment="1">
      <alignment vertical="center" wrapText="1" shrinkToFit="1"/>
    </xf>
    <xf numFmtId="10" fontId="1" fillId="0" borderId="8" xfId="1" applyNumberFormat="1" applyBorder="1" applyAlignment="1">
      <alignment vertical="center"/>
    </xf>
    <xf numFmtId="0" fontId="4" fillId="0" borderId="0" xfId="3" quotePrefix="1" applyFill="1" applyAlignment="1">
      <alignment horizontal="center" vertical="center"/>
    </xf>
    <xf numFmtId="0" fontId="0" fillId="0" borderId="2" xfId="1" applyFont="1" applyBorder="1" applyAlignment="1">
      <alignment vertical="center"/>
    </xf>
    <xf numFmtId="0" fontId="0" fillId="0" borderId="18" xfId="1" applyFont="1" applyBorder="1" applyAlignment="1">
      <alignment vertical="center"/>
    </xf>
    <xf numFmtId="56" fontId="1" fillId="0" borderId="0" xfId="1" applyNumberFormat="1" applyAlignment="1">
      <alignment vertical="center"/>
    </xf>
    <xf numFmtId="176" fontId="1" fillId="0" borderId="8" xfId="2" applyNumberFormat="1" applyFont="1" applyBorder="1" applyAlignment="1">
      <alignment vertical="center"/>
    </xf>
    <xf numFmtId="176" fontId="1" fillId="0" borderId="8" xfId="1" applyNumberFormat="1" applyBorder="1" applyAlignment="1">
      <alignment vertical="center"/>
    </xf>
    <xf numFmtId="176" fontId="1" fillId="0" borderId="6" xfId="1" applyNumberFormat="1" applyBorder="1" applyAlignment="1">
      <alignment vertical="center"/>
    </xf>
    <xf numFmtId="176" fontId="17" fillId="0" borderId="8" xfId="1" applyNumberFormat="1" applyFont="1" applyBorder="1" applyAlignment="1">
      <alignment vertical="center"/>
    </xf>
    <xf numFmtId="0" fontId="18" fillId="0" borderId="3" xfId="1" applyFont="1" applyBorder="1" applyAlignment="1">
      <alignment vertical="center"/>
    </xf>
    <xf numFmtId="0" fontId="18" fillId="0" borderId="15" xfId="1" applyFont="1" applyBorder="1" applyAlignment="1">
      <alignment horizontal="center" vertical="center"/>
    </xf>
    <xf numFmtId="0" fontId="18" fillId="0" borderId="8" xfId="1" applyFont="1" applyBorder="1" applyAlignment="1">
      <alignment vertical="center"/>
    </xf>
    <xf numFmtId="176" fontId="19" fillId="0" borderId="8" xfId="1" applyNumberFormat="1" applyFont="1" applyBorder="1" applyAlignment="1">
      <alignment vertical="center"/>
    </xf>
    <xf numFmtId="56" fontId="20" fillId="0" borderId="8" xfId="3" quotePrefix="1" applyNumberFormat="1" applyFont="1" applyBorder="1" applyAlignment="1">
      <alignment horizontal="center" vertical="center"/>
    </xf>
    <xf numFmtId="0" fontId="18" fillId="0" borderId="1" xfId="1" applyFont="1" applyBorder="1" applyAlignment="1">
      <alignment vertical="center"/>
    </xf>
    <xf numFmtId="0" fontId="18" fillId="0" borderId="4" xfId="1" applyFont="1" applyBorder="1" applyAlignment="1">
      <alignment vertical="center"/>
    </xf>
    <xf numFmtId="0" fontId="18" fillId="0" borderId="8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4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5" xfId="1" applyFont="1" applyBorder="1" applyAlignment="1">
      <alignment vertical="center"/>
    </xf>
    <xf numFmtId="0" fontId="19" fillId="0" borderId="8" xfId="1" applyFont="1" applyBorder="1" applyAlignment="1">
      <alignment vertical="center" wrapText="1" shrinkToFit="1"/>
    </xf>
    <xf numFmtId="0" fontId="6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0" fillId="0" borderId="4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13" xfId="1" applyFont="1" applyBorder="1" applyAlignment="1">
      <alignment horizontal="center" vertical="center"/>
    </xf>
    <xf numFmtId="0" fontId="0" fillId="0" borderId="4" xfId="1" applyFont="1" applyBorder="1" applyAlignment="1">
      <alignment vertical="center"/>
    </xf>
    <xf numFmtId="0" fontId="0" fillId="0" borderId="13" xfId="1" applyFont="1" applyBorder="1" applyAlignment="1">
      <alignment vertical="center"/>
    </xf>
    <xf numFmtId="0" fontId="0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0" fillId="0" borderId="14" xfId="1" applyFont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0" fontId="12" fillId="0" borderId="17" xfId="1" applyFont="1" applyBorder="1" applyAlignment="1">
      <alignment horizontal="center" vertical="center"/>
    </xf>
  </cellXfs>
  <cellStyles count="7">
    <cellStyle name="ハイパーリンク" xfId="3" builtinId="8"/>
    <cellStyle name="ハイパーリンク 2" xfId="6" xr:uid="{D45C5E34-AC3C-41AB-AD0F-EAB7E2C3813C}"/>
    <cellStyle name="桁区切り 2" xfId="2" xr:uid="{00000000-0005-0000-0000-000001000000}"/>
    <cellStyle name="標準" xfId="0" builtinId="0"/>
    <cellStyle name="標準 2_０８会員旅行　事業報告書NEW_2月度例会　決算報告（補正）0329" xfId="4" xr:uid="{997B27D3-313A-4EFC-BA0F-129D59D0150B}"/>
    <cellStyle name="標準_様式ファイル(上程委員会向）" xfId="1" xr:uid="{00000000-0005-0000-0000-000003000000}"/>
    <cellStyle name="未定義" xfId="5" xr:uid="{B045756A-9F11-4B5B-82B9-B661F4893503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573677</xdr:colOff>
      <xdr:row>43</xdr:row>
      <xdr:rowOff>67310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6C3E967C-5084-4216-A55E-73C21D1B2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67675"/>
          <a:ext cx="7050677" cy="1648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3)2.yubin2-3.pdf" TargetMode="External"/><Relationship Id="rId13" Type="http://schemas.openxmlformats.org/officeDocument/2006/relationships/printerSettings" Target="../printerSettings/printerSettings2.bin"/><Relationship Id="rId3" Type="http://schemas.openxmlformats.org/officeDocument/2006/relationships/hyperlink" Target="3)1-2-5.miyakohoteru.pdf" TargetMode="External"/><Relationship Id="rId7" Type="http://schemas.openxmlformats.org/officeDocument/2006/relationships/hyperlink" Target="3)2.yubin2-2.pdf" TargetMode="External"/><Relationship Id="rId12" Type="http://schemas.openxmlformats.org/officeDocument/2006/relationships/hyperlink" Target="3)3-1asutoraido.pdf" TargetMode="External"/><Relationship Id="rId2" Type="http://schemas.openxmlformats.org/officeDocument/2006/relationships/hyperlink" Target="3)1-2-5.miyakohoteru.pdf" TargetMode="External"/><Relationship Id="rId1" Type="http://schemas.openxmlformats.org/officeDocument/2006/relationships/hyperlink" Target="3)1-1.miyakohoteru.pdf" TargetMode="External"/><Relationship Id="rId6" Type="http://schemas.openxmlformats.org/officeDocument/2006/relationships/hyperlink" Target="3)2.yubin2-1.pdf" TargetMode="External"/><Relationship Id="rId11" Type="http://schemas.openxmlformats.org/officeDocument/2006/relationships/hyperlink" Target="3)1-1.miyakohoteru.pdf" TargetMode="External"/><Relationship Id="rId5" Type="http://schemas.openxmlformats.org/officeDocument/2006/relationships/hyperlink" Target="3)1-2-5.miyakohoteru.pdf" TargetMode="External"/><Relationship Id="rId10" Type="http://schemas.openxmlformats.org/officeDocument/2006/relationships/hyperlink" Target="3)1-6.miyakohoteru.pdf" TargetMode="External"/><Relationship Id="rId4" Type="http://schemas.openxmlformats.org/officeDocument/2006/relationships/hyperlink" Target="3)1-2-5.miyakohoteru.pdf" TargetMode="External"/><Relationship Id="rId9" Type="http://schemas.openxmlformats.org/officeDocument/2006/relationships/hyperlink" Target="3)2.yubin2-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tabSelected="1" view="pageBreakPreview" topLeftCell="A16" zoomScaleNormal="100" zoomScaleSheetLayoutView="100" workbookViewId="0">
      <selection activeCell="C18" sqref="C18"/>
    </sheetView>
  </sheetViews>
  <sheetFormatPr defaultColWidth="9" defaultRowHeight="12.75"/>
  <cols>
    <col min="1" max="1" width="3.86328125" style="36" customWidth="1"/>
    <col min="2" max="2" width="18.59765625" style="36" customWidth="1"/>
    <col min="3" max="3" width="15.59765625" style="37" customWidth="1"/>
    <col min="4" max="6" width="15.59765625" style="36" customWidth="1"/>
    <col min="7" max="16384" width="9" style="36"/>
  </cols>
  <sheetData>
    <row r="1" spans="1:6">
      <c r="F1" s="38" t="s">
        <v>33</v>
      </c>
    </row>
    <row r="2" spans="1:6" ht="14.25">
      <c r="B2" s="39" t="s">
        <v>0</v>
      </c>
      <c r="C2" s="40"/>
      <c r="D2" s="39"/>
      <c r="E2" s="39"/>
    </row>
    <row r="3" spans="1:6" ht="14.25">
      <c r="B3" s="39" t="s">
        <v>99</v>
      </c>
      <c r="C3" s="40"/>
      <c r="D3" s="39"/>
      <c r="E3" s="39"/>
    </row>
    <row r="4" spans="1:6" ht="14.25">
      <c r="B4" s="41" t="s">
        <v>73</v>
      </c>
      <c r="C4" s="42"/>
      <c r="D4" s="41"/>
      <c r="E4" s="41"/>
    </row>
    <row r="5" spans="1:6">
      <c r="F5" s="38" t="s">
        <v>1</v>
      </c>
    </row>
    <row r="6" spans="1:6" ht="20.25" customHeight="1">
      <c r="A6" s="43"/>
      <c r="B6" s="44" t="s">
        <v>2</v>
      </c>
      <c r="C6" s="45" t="s">
        <v>3</v>
      </c>
      <c r="D6" s="44" t="s">
        <v>4</v>
      </c>
      <c r="E6" s="44" t="s">
        <v>5</v>
      </c>
      <c r="F6" s="44" t="s">
        <v>6</v>
      </c>
    </row>
    <row r="7" spans="1:6" ht="20.25" customHeight="1">
      <c r="A7" s="46"/>
      <c r="B7" s="47" t="s">
        <v>7</v>
      </c>
      <c r="C7" s="48"/>
      <c r="D7" s="49"/>
      <c r="E7" s="49"/>
      <c r="F7" s="50"/>
    </row>
    <row r="8" spans="1:6" ht="20.25" customHeight="1">
      <c r="A8" s="51">
        <v>1</v>
      </c>
      <c r="B8" s="52" t="s">
        <v>8</v>
      </c>
      <c r="C8" s="53"/>
      <c r="D8" s="54"/>
      <c r="E8" s="54"/>
      <c r="F8" s="55"/>
    </row>
    <row r="9" spans="1:6" ht="20.25" customHeight="1">
      <c r="A9" s="51">
        <v>2</v>
      </c>
      <c r="B9" s="52" t="s">
        <v>9</v>
      </c>
      <c r="C9" s="53"/>
      <c r="D9" s="54"/>
      <c r="E9" s="54"/>
      <c r="F9" s="55"/>
    </row>
    <row r="10" spans="1:6" ht="20.25" customHeight="1">
      <c r="A10" s="51">
        <v>3</v>
      </c>
      <c r="B10" s="52" t="s">
        <v>10</v>
      </c>
      <c r="C10" s="54"/>
      <c r="D10" s="54"/>
      <c r="E10" s="54"/>
      <c r="F10" s="55"/>
    </row>
    <row r="11" spans="1:6" ht="20.25" customHeight="1">
      <c r="A11" s="51">
        <v>4</v>
      </c>
      <c r="B11" s="52" t="s">
        <v>11</v>
      </c>
      <c r="C11" s="54"/>
      <c r="D11" s="54"/>
      <c r="E11" s="54"/>
      <c r="F11" s="55"/>
    </row>
    <row r="12" spans="1:6" ht="20.25" customHeight="1">
      <c r="A12" s="51">
        <v>5</v>
      </c>
      <c r="B12" s="52" t="s">
        <v>12</v>
      </c>
      <c r="C12" s="54"/>
      <c r="D12" s="54"/>
      <c r="E12" s="54"/>
      <c r="F12" s="55"/>
    </row>
    <row r="13" spans="1:6" ht="20.25" customHeight="1">
      <c r="A13" s="51">
        <v>6</v>
      </c>
      <c r="B13" s="52" t="s">
        <v>13</v>
      </c>
      <c r="C13" s="54"/>
      <c r="D13" s="54"/>
      <c r="E13" s="54"/>
      <c r="F13" s="55"/>
    </row>
    <row r="14" spans="1:6" ht="20.25" customHeight="1">
      <c r="A14" s="51">
        <v>7</v>
      </c>
      <c r="B14" s="52" t="s">
        <v>14</v>
      </c>
      <c r="C14" s="54">
        <v>493000</v>
      </c>
      <c r="D14" s="54">
        <v>437000</v>
      </c>
      <c r="E14" s="54">
        <v>437000</v>
      </c>
      <c r="F14" s="55"/>
    </row>
    <row r="15" spans="1:6" ht="20.25" customHeight="1">
      <c r="A15" s="51">
        <v>8</v>
      </c>
      <c r="B15" s="52" t="s">
        <v>15</v>
      </c>
      <c r="C15" s="56">
        <v>1</v>
      </c>
      <c r="D15" s="54">
        <v>1</v>
      </c>
      <c r="E15" s="54">
        <v>0</v>
      </c>
      <c r="F15" s="55" t="s">
        <v>36</v>
      </c>
    </row>
    <row r="16" spans="1:6" ht="20.25" customHeight="1">
      <c r="A16" s="57"/>
      <c r="B16" s="58" t="s">
        <v>16</v>
      </c>
      <c r="C16" s="59">
        <v>493001</v>
      </c>
      <c r="D16" s="59">
        <v>437001</v>
      </c>
      <c r="E16" s="59">
        <v>437000</v>
      </c>
      <c r="F16" s="60"/>
    </row>
    <row r="17" spans="1:6" ht="20.25" customHeight="1">
      <c r="A17" s="61"/>
      <c r="B17" s="47" t="s">
        <v>17</v>
      </c>
      <c r="C17" s="62"/>
      <c r="D17" s="62"/>
      <c r="E17" s="62"/>
      <c r="F17" s="50"/>
    </row>
    <row r="18" spans="1:6" ht="20.25" customHeight="1">
      <c r="A18" s="51">
        <v>1</v>
      </c>
      <c r="B18" s="52" t="s">
        <v>18</v>
      </c>
      <c r="C18" s="54">
        <f>'収益・費用明細書(様式2)'!G23</f>
        <v>209800</v>
      </c>
      <c r="D18" s="54">
        <v>209800</v>
      </c>
      <c r="E18" s="54">
        <v>209800</v>
      </c>
      <c r="F18" s="55" t="s">
        <v>60</v>
      </c>
    </row>
    <row r="19" spans="1:6" ht="20.25" customHeight="1">
      <c r="A19" s="51">
        <v>2</v>
      </c>
      <c r="B19" s="52" t="s">
        <v>35</v>
      </c>
      <c r="C19" s="79">
        <f>'収益・費用明細書(様式2)'!G25</f>
        <v>49500</v>
      </c>
      <c r="D19" s="54"/>
      <c r="E19" s="54"/>
      <c r="F19" s="63"/>
    </row>
    <row r="20" spans="1:6" ht="20.25" customHeight="1">
      <c r="A20" s="51">
        <v>3</v>
      </c>
      <c r="B20" s="52" t="s">
        <v>19</v>
      </c>
      <c r="C20" s="54"/>
      <c r="D20" s="54"/>
      <c r="E20" s="54"/>
      <c r="F20" s="55"/>
    </row>
    <row r="21" spans="1:6" ht="20.25" customHeight="1">
      <c r="A21" s="51">
        <v>4</v>
      </c>
      <c r="B21" s="52" t="s">
        <v>20</v>
      </c>
      <c r="C21" s="54"/>
      <c r="D21" s="54"/>
      <c r="E21" s="54"/>
      <c r="F21" s="55"/>
    </row>
    <row r="22" spans="1:6" ht="20.25" customHeight="1">
      <c r="A22" s="51">
        <v>5</v>
      </c>
      <c r="B22" s="52" t="s">
        <v>21</v>
      </c>
      <c r="C22" s="54">
        <f>'収益・費用明細書(様式2)'!G30</f>
        <v>12420</v>
      </c>
      <c r="D22" s="54">
        <v>9408</v>
      </c>
      <c r="E22" s="54">
        <v>9408</v>
      </c>
      <c r="F22" s="55" t="s">
        <v>91</v>
      </c>
    </row>
    <row r="23" spans="1:6" ht="20.25" customHeight="1">
      <c r="A23" s="51">
        <v>6</v>
      </c>
      <c r="B23" s="52" t="s">
        <v>22</v>
      </c>
      <c r="C23" s="54">
        <v>0</v>
      </c>
      <c r="D23" s="54">
        <v>0</v>
      </c>
      <c r="E23" s="54">
        <v>0</v>
      </c>
      <c r="F23" s="55"/>
    </row>
    <row r="24" spans="1:6" ht="20.25" customHeight="1">
      <c r="A24" s="51">
        <v>7</v>
      </c>
      <c r="B24" s="52" t="s">
        <v>23</v>
      </c>
      <c r="C24" s="54"/>
      <c r="D24" s="54"/>
      <c r="E24" s="54"/>
      <c r="F24" s="55"/>
    </row>
    <row r="25" spans="1:6" ht="20.25" customHeight="1">
      <c r="A25" s="51">
        <v>8</v>
      </c>
      <c r="B25" s="52" t="s">
        <v>34</v>
      </c>
      <c r="C25" s="54">
        <f>'収益・費用明細書(様式2)'!G34</f>
        <v>202500</v>
      </c>
      <c r="D25" s="54">
        <v>202500</v>
      </c>
      <c r="E25" s="54">
        <v>187500</v>
      </c>
      <c r="F25" s="55" t="s">
        <v>72</v>
      </c>
    </row>
    <row r="26" spans="1:6" ht="20.25" customHeight="1">
      <c r="A26" s="51">
        <v>9</v>
      </c>
      <c r="B26" s="52" t="s">
        <v>24</v>
      </c>
      <c r="C26" s="54"/>
      <c r="D26" s="54"/>
      <c r="E26" s="54"/>
      <c r="F26" s="55"/>
    </row>
    <row r="27" spans="1:6" ht="20.25" customHeight="1">
      <c r="A27" s="51">
        <v>10</v>
      </c>
      <c r="B27" s="52" t="s">
        <v>25</v>
      </c>
      <c r="C27" s="54"/>
      <c r="D27" s="54"/>
      <c r="E27" s="54"/>
      <c r="F27" s="55"/>
    </row>
    <row r="28" spans="1:6" ht="20.25" customHeight="1">
      <c r="A28" s="51">
        <v>11</v>
      </c>
      <c r="B28" s="52" t="s">
        <v>26</v>
      </c>
      <c r="C28" s="54"/>
      <c r="D28" s="54"/>
      <c r="E28" s="54"/>
      <c r="F28" s="55"/>
    </row>
    <row r="29" spans="1:6" ht="20.25" customHeight="1">
      <c r="A29" s="51">
        <v>12</v>
      </c>
      <c r="B29" s="52" t="s">
        <v>27</v>
      </c>
      <c r="C29" s="54"/>
      <c r="D29" s="54"/>
      <c r="E29" s="54"/>
      <c r="F29" s="55"/>
    </row>
    <row r="30" spans="1:6" ht="20.25" customHeight="1">
      <c r="A30" s="51">
        <v>13</v>
      </c>
      <c r="B30" s="52" t="s">
        <v>28</v>
      </c>
      <c r="C30" s="54"/>
      <c r="D30" s="54"/>
      <c r="E30" s="54"/>
      <c r="F30" s="55"/>
    </row>
    <row r="31" spans="1:6" ht="20.25" customHeight="1">
      <c r="A31" s="51">
        <v>14</v>
      </c>
      <c r="B31" s="52" t="s">
        <v>29</v>
      </c>
      <c r="C31" s="79">
        <v>770</v>
      </c>
      <c r="D31" s="54"/>
      <c r="E31" s="54">
        <v>770</v>
      </c>
      <c r="F31" s="55" t="s">
        <v>37</v>
      </c>
    </row>
    <row r="32" spans="1:6" ht="20.25" customHeight="1">
      <c r="A32" s="51">
        <v>15</v>
      </c>
      <c r="B32" s="52" t="s">
        <v>30</v>
      </c>
      <c r="C32" s="79">
        <f>'収益・費用明細書(様式2)'!G37</f>
        <v>18011</v>
      </c>
      <c r="D32" s="54">
        <v>15293</v>
      </c>
      <c r="E32" s="64"/>
      <c r="F32" s="65">
        <f>C32/C33</f>
        <v>3.6533394455589341E-2</v>
      </c>
    </row>
    <row r="33" spans="1:6" ht="20.25" customHeight="1">
      <c r="A33" s="51"/>
      <c r="B33" s="52" t="s">
        <v>31</v>
      </c>
      <c r="C33" s="54">
        <f>SUM(C18:C32)</f>
        <v>493001</v>
      </c>
      <c r="D33" s="54">
        <f>SUM(D18:D32)</f>
        <v>437001</v>
      </c>
      <c r="E33" s="54">
        <f>SUM(E18:E32)</f>
        <v>407478</v>
      </c>
      <c r="F33" s="55"/>
    </row>
    <row r="34" spans="1:6" ht="20.25" customHeight="1">
      <c r="A34" s="66"/>
      <c r="B34" s="52" t="s">
        <v>32</v>
      </c>
      <c r="C34" s="54">
        <f>C16-C33</f>
        <v>0</v>
      </c>
      <c r="D34" s="54">
        <f>D16-D33</f>
        <v>0</v>
      </c>
      <c r="E34" s="54">
        <f>E16-E33</f>
        <v>29522</v>
      </c>
      <c r="F34" s="55"/>
    </row>
    <row r="35" spans="1:6" ht="15" customHeight="1">
      <c r="B35" s="67"/>
      <c r="C35" s="36"/>
    </row>
    <row r="36" spans="1:6" ht="15" customHeight="1">
      <c r="B36" s="67"/>
    </row>
  </sheetData>
  <phoneticPr fontId="2"/>
  <printOptions horizontalCentered="1"/>
  <pageMargins left="0.6" right="0.51181102362204722" top="0.98425196850393704" bottom="0.52" header="0.51181102362204722" footer="0.51181102362204722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5"/>
  <sheetViews>
    <sheetView topLeftCell="A28" zoomScaleNormal="100" zoomScaleSheetLayoutView="100" workbookViewId="0">
      <selection activeCell="G38" sqref="G38"/>
    </sheetView>
  </sheetViews>
  <sheetFormatPr defaultColWidth="9" defaultRowHeight="12.75"/>
  <cols>
    <col min="1" max="1" width="1.59765625" style="3" customWidth="1"/>
    <col min="2" max="2" width="3.59765625" style="3" customWidth="1"/>
    <col min="3" max="3" width="1.59765625" style="3" customWidth="1"/>
    <col min="4" max="4" width="18.59765625" style="3" customWidth="1"/>
    <col min="5" max="5" width="11.59765625" style="3" customWidth="1"/>
    <col min="6" max="6" width="25.59765625" style="3" customWidth="1"/>
    <col min="7" max="7" width="20.86328125" style="29" customWidth="1"/>
    <col min="8" max="8" width="8.59765625" style="17" customWidth="1"/>
    <col min="9" max="9" width="4.1328125" style="3" customWidth="1"/>
    <col min="10" max="16384" width="9" style="3"/>
  </cols>
  <sheetData>
    <row r="1" spans="1:9">
      <c r="A1" s="1"/>
      <c r="B1" s="1" t="s">
        <v>99</v>
      </c>
      <c r="C1" s="1"/>
      <c r="E1" s="1"/>
      <c r="F1" s="1"/>
      <c r="G1" s="96" t="s">
        <v>52</v>
      </c>
      <c r="H1" s="96"/>
      <c r="I1" s="1"/>
    </row>
    <row r="2" spans="1:9">
      <c r="A2" s="1"/>
      <c r="B2" s="103" t="s">
        <v>71</v>
      </c>
      <c r="C2" s="103"/>
      <c r="D2" s="103"/>
      <c r="E2" s="103"/>
      <c r="F2" s="103"/>
      <c r="G2" s="103"/>
      <c r="H2" s="10"/>
      <c r="I2" s="1"/>
    </row>
    <row r="3" spans="1:9">
      <c r="A3" s="1"/>
      <c r="B3" s="1"/>
      <c r="C3" s="1"/>
      <c r="D3" s="2"/>
      <c r="E3" s="2"/>
      <c r="F3" s="2"/>
      <c r="G3" s="30"/>
      <c r="H3" s="10"/>
      <c r="I3" s="1"/>
    </row>
    <row r="4" spans="1:9">
      <c r="A4" s="102" t="s">
        <v>51</v>
      </c>
      <c r="B4" s="102"/>
      <c r="C4" s="102"/>
      <c r="D4" s="102"/>
      <c r="E4" s="10"/>
      <c r="F4" s="1"/>
      <c r="H4" s="10" t="s">
        <v>47</v>
      </c>
      <c r="I4" s="1"/>
    </row>
    <row r="5" spans="1:9" ht="30" customHeight="1">
      <c r="A5" s="97" t="s">
        <v>46</v>
      </c>
      <c r="B5" s="98"/>
      <c r="C5" s="98"/>
      <c r="D5" s="99"/>
      <c r="E5" s="104" t="s">
        <v>50</v>
      </c>
      <c r="F5" s="99"/>
      <c r="G5" s="31" t="s">
        <v>43</v>
      </c>
      <c r="H5" s="12" t="s">
        <v>42</v>
      </c>
      <c r="I5" s="1"/>
    </row>
    <row r="6" spans="1:9" ht="30" customHeight="1">
      <c r="A6" s="13" t="s">
        <v>41</v>
      </c>
      <c r="B6" s="14">
        <v>7</v>
      </c>
      <c r="C6" s="8" t="s">
        <v>40</v>
      </c>
      <c r="D6" s="4" t="s">
        <v>53</v>
      </c>
      <c r="E6" s="100" t="s">
        <v>54</v>
      </c>
      <c r="F6" s="101"/>
      <c r="G6" s="76">
        <v>493000</v>
      </c>
      <c r="H6" s="15"/>
      <c r="I6" s="1"/>
    </row>
    <row r="7" spans="1:9" ht="30" customHeight="1">
      <c r="A7" s="13" t="s">
        <v>41</v>
      </c>
      <c r="B7" s="14">
        <v>8</v>
      </c>
      <c r="C7" s="8" t="s">
        <v>40</v>
      </c>
      <c r="D7" s="4" t="s">
        <v>55</v>
      </c>
      <c r="E7" s="100" t="s">
        <v>36</v>
      </c>
      <c r="F7" s="101"/>
      <c r="G7" s="34"/>
      <c r="H7" s="15"/>
      <c r="I7" s="1"/>
    </row>
    <row r="8" spans="1:9" ht="30" customHeight="1">
      <c r="A8" s="97" t="s">
        <v>49</v>
      </c>
      <c r="B8" s="98"/>
      <c r="C8" s="98"/>
      <c r="D8" s="98"/>
      <c r="E8" s="98"/>
      <c r="F8" s="99"/>
      <c r="G8" s="76">
        <f>SUM(G6:G7)</f>
        <v>493000</v>
      </c>
      <c r="H8" s="15"/>
      <c r="I8" s="1"/>
    </row>
    <row r="9" spans="1:9" ht="13.5" customHeight="1">
      <c r="A9" s="1"/>
      <c r="B9" s="1"/>
      <c r="C9" s="1"/>
      <c r="D9" s="1"/>
      <c r="E9" s="1"/>
      <c r="F9" s="1"/>
      <c r="H9" s="10"/>
      <c r="I9" s="1"/>
    </row>
    <row r="10" spans="1:9" ht="13.5" customHeight="1">
      <c r="A10" s="1"/>
      <c r="B10" s="1"/>
      <c r="C10" s="1"/>
      <c r="D10" s="1"/>
      <c r="E10" s="1"/>
      <c r="F10" s="1"/>
      <c r="H10" s="10"/>
      <c r="I10" s="1"/>
    </row>
    <row r="11" spans="1:9" ht="13.5" customHeight="1">
      <c r="A11" s="1"/>
      <c r="B11" s="1"/>
      <c r="C11" s="1"/>
      <c r="D11" s="96"/>
      <c r="E11" s="96"/>
      <c r="F11" s="96"/>
      <c r="G11" s="96"/>
      <c r="H11" s="96"/>
      <c r="I11" s="1"/>
    </row>
    <row r="12" spans="1:9" ht="19.5" customHeight="1">
      <c r="A12" s="102" t="s">
        <v>48</v>
      </c>
      <c r="B12" s="102"/>
      <c r="C12" s="102"/>
      <c r="D12" s="102"/>
      <c r="E12" s="1"/>
      <c r="F12" s="1"/>
      <c r="H12" s="10" t="s">
        <v>47</v>
      </c>
      <c r="I12" s="1"/>
    </row>
    <row r="13" spans="1:9" ht="30" customHeight="1">
      <c r="A13" s="97" t="s">
        <v>46</v>
      </c>
      <c r="B13" s="98"/>
      <c r="C13" s="98"/>
      <c r="D13" s="99"/>
      <c r="E13" s="12" t="s">
        <v>45</v>
      </c>
      <c r="F13" s="12" t="s">
        <v>44</v>
      </c>
      <c r="G13" s="31" t="s">
        <v>43</v>
      </c>
      <c r="H13" s="12" t="s">
        <v>42</v>
      </c>
      <c r="I13" s="1"/>
    </row>
    <row r="14" spans="1:9" ht="30" customHeight="1">
      <c r="A14" s="11" t="s">
        <v>41</v>
      </c>
      <c r="B14" s="10">
        <v>1</v>
      </c>
      <c r="C14" s="1" t="s">
        <v>40</v>
      </c>
      <c r="D14" s="6" t="s">
        <v>56</v>
      </c>
      <c r="E14" s="105" t="s">
        <v>57</v>
      </c>
      <c r="F14" s="32" t="s">
        <v>83</v>
      </c>
      <c r="G14" s="77">
        <v>82400</v>
      </c>
      <c r="H14" s="68" t="s">
        <v>85</v>
      </c>
      <c r="I14" s="1"/>
    </row>
    <row r="15" spans="1:9" ht="30" customHeight="1">
      <c r="A15" s="11"/>
      <c r="B15" s="10"/>
      <c r="C15" s="1"/>
      <c r="D15" s="6"/>
      <c r="E15" s="106"/>
      <c r="F15" s="32" t="s">
        <v>84</v>
      </c>
      <c r="G15" s="77">
        <v>51500</v>
      </c>
      <c r="H15" s="72" t="s">
        <v>86</v>
      </c>
      <c r="I15" s="9"/>
    </row>
    <row r="16" spans="1:9" ht="31.5" customHeight="1">
      <c r="A16" s="9"/>
      <c r="B16" s="1"/>
      <c r="C16" s="1"/>
      <c r="D16" s="6"/>
      <c r="E16" s="95" t="s">
        <v>63</v>
      </c>
      <c r="F16" s="26" t="s">
        <v>65</v>
      </c>
      <c r="G16" s="77">
        <v>24200</v>
      </c>
      <c r="H16" s="68" t="s">
        <v>75</v>
      </c>
      <c r="I16" s="1"/>
    </row>
    <row r="17" spans="1:11" ht="31.5" customHeight="1">
      <c r="A17" s="9"/>
      <c r="B17" s="1"/>
      <c r="C17" s="1"/>
      <c r="D17" s="6"/>
      <c r="E17" s="95"/>
      <c r="F17" s="26" t="s">
        <v>66</v>
      </c>
      <c r="G17" s="77">
        <v>5500</v>
      </c>
      <c r="H17" s="68" t="s">
        <v>76</v>
      </c>
      <c r="I17" s="1"/>
    </row>
    <row r="18" spans="1:11" ht="31.5" customHeight="1">
      <c r="A18" s="9"/>
      <c r="B18" s="1"/>
      <c r="C18" s="1"/>
      <c r="D18" s="6"/>
      <c r="E18" s="95"/>
      <c r="F18" s="26" t="s">
        <v>67</v>
      </c>
      <c r="G18" s="77">
        <v>33000</v>
      </c>
      <c r="H18" s="68" t="s">
        <v>77</v>
      </c>
      <c r="I18" s="1"/>
    </row>
    <row r="19" spans="1:11" ht="31.5" customHeight="1">
      <c r="A19" s="9"/>
      <c r="B19" s="1"/>
      <c r="C19" s="1"/>
      <c r="D19" s="6"/>
      <c r="E19" s="95"/>
      <c r="F19" s="26" t="s">
        <v>68</v>
      </c>
      <c r="G19" s="77">
        <v>13200</v>
      </c>
      <c r="H19" s="68" t="s">
        <v>78</v>
      </c>
      <c r="I19" s="1"/>
    </row>
    <row r="20" spans="1:11" ht="31.5" customHeight="1">
      <c r="A20" s="9"/>
      <c r="B20" s="1"/>
      <c r="C20" s="1"/>
      <c r="D20" s="6"/>
      <c r="E20" s="95"/>
      <c r="F20" s="26" t="s">
        <v>100</v>
      </c>
      <c r="G20" s="77">
        <v>0</v>
      </c>
      <c r="H20" s="69"/>
      <c r="I20" s="1"/>
    </row>
    <row r="21" spans="1:11" ht="31.5" customHeight="1">
      <c r="A21" s="9"/>
      <c r="B21" s="1"/>
      <c r="C21" s="1"/>
      <c r="D21" s="6"/>
      <c r="E21" s="95"/>
      <c r="F21" s="26" t="s">
        <v>101</v>
      </c>
      <c r="G21" s="77">
        <v>0</v>
      </c>
      <c r="H21" s="69"/>
      <c r="I21" s="1"/>
    </row>
    <row r="22" spans="1:11" ht="31.5" customHeight="1">
      <c r="A22" s="9"/>
      <c r="B22" s="1"/>
      <c r="C22" s="1"/>
      <c r="D22" s="6"/>
      <c r="E22" s="95"/>
      <c r="F22" s="26" t="s">
        <v>102</v>
      </c>
      <c r="G22" s="77">
        <v>0</v>
      </c>
      <c r="H22" s="69"/>
      <c r="I22" s="1"/>
    </row>
    <row r="23" spans="1:11" ht="30" customHeight="1">
      <c r="A23" s="7"/>
      <c r="B23" s="8"/>
      <c r="C23" s="8"/>
      <c r="D23" s="4"/>
      <c r="E23" s="27"/>
      <c r="F23" s="23" t="s">
        <v>39</v>
      </c>
      <c r="G23" s="78">
        <f>SUM(G14:G22)</f>
        <v>209800</v>
      </c>
      <c r="H23" s="15"/>
      <c r="I23" s="1"/>
    </row>
    <row r="24" spans="1:11" ht="30" customHeight="1">
      <c r="A24" s="73" t="s">
        <v>92</v>
      </c>
      <c r="B24" s="74">
        <v>2</v>
      </c>
      <c r="C24" s="74" t="s">
        <v>93</v>
      </c>
      <c r="D24" s="80" t="s">
        <v>94</v>
      </c>
      <c r="E24" s="81" t="s">
        <v>96</v>
      </c>
      <c r="F24" s="82" t="s">
        <v>97</v>
      </c>
      <c r="G24" s="83">
        <v>49500</v>
      </c>
      <c r="H24" s="84" t="s">
        <v>98</v>
      </c>
      <c r="I24" s="1"/>
      <c r="K24" s="75"/>
    </row>
    <row r="25" spans="1:11" ht="30" customHeight="1">
      <c r="A25" s="7"/>
      <c r="B25" s="8"/>
      <c r="C25" s="8"/>
      <c r="D25" s="85"/>
      <c r="E25" s="86"/>
      <c r="F25" s="82" t="s">
        <v>95</v>
      </c>
      <c r="G25" s="83">
        <f>SUM(G24:G24)</f>
        <v>49500</v>
      </c>
      <c r="H25" s="87"/>
      <c r="I25" s="1"/>
    </row>
    <row r="26" spans="1:11" ht="57" customHeight="1">
      <c r="A26" s="11" t="s">
        <v>41</v>
      </c>
      <c r="B26" s="10">
        <v>5</v>
      </c>
      <c r="C26" s="1" t="s">
        <v>40</v>
      </c>
      <c r="D26" s="6" t="s">
        <v>58</v>
      </c>
      <c r="E26" s="93" t="s">
        <v>59</v>
      </c>
      <c r="F26" s="33" t="s">
        <v>89</v>
      </c>
      <c r="G26" s="77">
        <v>3740</v>
      </c>
      <c r="H26" s="68" t="s">
        <v>61</v>
      </c>
      <c r="I26" s="1"/>
    </row>
    <row r="27" spans="1:11" ht="39.950000000000003" customHeight="1">
      <c r="A27" s="9"/>
      <c r="B27" s="1"/>
      <c r="C27" s="1"/>
      <c r="D27" s="6"/>
      <c r="E27" s="93"/>
      <c r="F27" s="32" t="s">
        <v>87</v>
      </c>
      <c r="G27" s="77">
        <v>4400</v>
      </c>
      <c r="H27" s="68" t="s">
        <v>62</v>
      </c>
      <c r="I27" s="1"/>
    </row>
    <row r="28" spans="1:11" ht="39.950000000000003" customHeight="1">
      <c r="A28" s="9"/>
      <c r="B28" s="1"/>
      <c r="C28" s="1"/>
      <c r="D28" s="6"/>
      <c r="E28" s="93"/>
      <c r="F28" s="32" t="s">
        <v>88</v>
      </c>
      <c r="G28" s="77">
        <v>880</v>
      </c>
      <c r="H28" s="68" t="s">
        <v>64</v>
      </c>
      <c r="I28" s="1"/>
    </row>
    <row r="29" spans="1:11" ht="38.450000000000003" customHeight="1">
      <c r="A29" s="9"/>
      <c r="B29" s="1"/>
      <c r="C29" s="1"/>
      <c r="D29" s="6"/>
      <c r="E29" s="94"/>
      <c r="F29" s="32" t="s">
        <v>90</v>
      </c>
      <c r="G29" s="77">
        <v>3400</v>
      </c>
      <c r="H29" s="68" t="s">
        <v>69</v>
      </c>
      <c r="I29" s="1"/>
    </row>
    <row r="30" spans="1:11" ht="30" customHeight="1">
      <c r="A30" s="7"/>
      <c r="B30" s="8"/>
      <c r="C30" s="8"/>
      <c r="D30" s="4"/>
      <c r="E30" s="27"/>
      <c r="F30" s="25" t="s">
        <v>39</v>
      </c>
      <c r="G30" s="77">
        <f>SUM(G26:G29)</f>
        <v>12420</v>
      </c>
      <c r="H30" s="24"/>
      <c r="I30" s="1"/>
    </row>
    <row r="31" spans="1:11" ht="69" customHeight="1">
      <c r="A31" s="11" t="s">
        <v>41</v>
      </c>
      <c r="B31" s="10">
        <v>6</v>
      </c>
      <c r="C31" s="1" t="s">
        <v>40</v>
      </c>
      <c r="D31" s="6" t="s">
        <v>79</v>
      </c>
      <c r="E31" s="35" t="s">
        <v>80</v>
      </c>
      <c r="F31" s="92" t="s">
        <v>108</v>
      </c>
      <c r="G31" s="77">
        <v>0</v>
      </c>
      <c r="H31" s="69"/>
      <c r="I31" s="1"/>
    </row>
    <row r="32" spans="1:11" ht="30" customHeight="1">
      <c r="A32" s="7"/>
      <c r="B32" s="8"/>
      <c r="C32" s="8"/>
      <c r="D32" s="4"/>
      <c r="E32" s="27"/>
      <c r="F32" s="25" t="s">
        <v>39</v>
      </c>
      <c r="G32" s="77">
        <f>J32</f>
        <v>0</v>
      </c>
      <c r="H32" s="24"/>
      <c r="I32" s="1"/>
    </row>
    <row r="33" spans="1:9" ht="30" customHeight="1">
      <c r="A33" s="11" t="s">
        <v>41</v>
      </c>
      <c r="B33" s="10">
        <v>8</v>
      </c>
      <c r="C33" s="1" t="s">
        <v>40</v>
      </c>
      <c r="D33" s="6" t="s">
        <v>70</v>
      </c>
      <c r="E33" s="35" t="s">
        <v>74</v>
      </c>
      <c r="F33" s="70" t="s">
        <v>82</v>
      </c>
      <c r="G33" s="77">
        <v>202500</v>
      </c>
      <c r="H33" s="68" t="s">
        <v>81</v>
      </c>
      <c r="I33" s="1"/>
    </row>
    <row r="34" spans="1:9" ht="30" customHeight="1">
      <c r="A34" s="7"/>
      <c r="B34" s="8"/>
      <c r="C34" s="8"/>
      <c r="D34" s="4"/>
      <c r="E34" s="27"/>
      <c r="F34" s="25" t="s">
        <v>39</v>
      </c>
      <c r="G34" s="77">
        <f>SUM(G33:G33)</f>
        <v>202500</v>
      </c>
      <c r="H34" s="24"/>
      <c r="I34" s="1"/>
    </row>
    <row r="35" spans="1:9" ht="30" customHeight="1">
      <c r="A35" s="89" t="s">
        <v>103</v>
      </c>
      <c r="B35" s="88">
        <v>14</v>
      </c>
      <c r="C35" s="91" t="s">
        <v>104</v>
      </c>
      <c r="D35" s="90" t="s">
        <v>105</v>
      </c>
      <c r="E35" s="27" t="s">
        <v>106</v>
      </c>
      <c r="F35" s="25" t="s">
        <v>107</v>
      </c>
      <c r="G35" s="77">
        <v>770</v>
      </c>
      <c r="H35" s="24"/>
      <c r="I35" s="1"/>
    </row>
    <row r="36" spans="1:9" ht="30" customHeight="1">
      <c r="A36" s="16" t="s">
        <v>41</v>
      </c>
      <c r="B36" s="17">
        <v>15</v>
      </c>
      <c r="C36" s="3" t="s">
        <v>40</v>
      </c>
      <c r="D36" s="18" t="s">
        <v>30</v>
      </c>
      <c r="E36" s="28" t="s">
        <v>30</v>
      </c>
      <c r="F36" s="71">
        <f>(G36/G38)</f>
        <v>3.6533394455589341E-2</v>
      </c>
      <c r="G36" s="77">
        <v>18011</v>
      </c>
      <c r="H36" s="22"/>
    </row>
    <row r="37" spans="1:9" ht="30" customHeight="1">
      <c r="A37" s="19"/>
      <c r="B37" s="20"/>
      <c r="C37" s="20"/>
      <c r="D37" s="5"/>
      <c r="E37" s="20"/>
      <c r="F37" s="5" t="s">
        <v>39</v>
      </c>
      <c r="G37" s="77">
        <f>SUM(G36:G36)</f>
        <v>18011</v>
      </c>
      <c r="H37" s="21"/>
    </row>
    <row r="38" spans="1:9" ht="30" customHeight="1">
      <c r="A38" s="7"/>
      <c r="B38" s="8"/>
      <c r="C38" s="8"/>
      <c r="D38" s="8"/>
      <c r="E38" s="27"/>
      <c r="F38" s="25" t="s">
        <v>38</v>
      </c>
      <c r="G38" s="77">
        <f>SUM(G23+G25+G30+G32+G34+G35+G37)</f>
        <v>493001</v>
      </c>
      <c r="H38" s="15"/>
      <c r="I38" s="1"/>
    </row>
    <row r="39" spans="1:9" ht="19.5" customHeight="1">
      <c r="A39" s="1"/>
      <c r="B39" s="1"/>
      <c r="C39" s="1"/>
      <c r="D39" s="1"/>
      <c r="E39" s="1"/>
      <c r="F39" s="1"/>
      <c r="H39" s="10"/>
      <c r="I39" s="1"/>
    </row>
    <row r="40" spans="1:9" ht="19.5" customHeight="1">
      <c r="A40" s="1"/>
      <c r="B40" s="1"/>
      <c r="C40" s="1"/>
      <c r="D40" s="1"/>
      <c r="E40" s="1"/>
      <c r="F40" s="1"/>
      <c r="H40" s="10"/>
      <c r="I40" s="1"/>
    </row>
    <row r="41" spans="1:9" ht="19.5" customHeight="1">
      <c r="A41" s="1"/>
      <c r="B41" s="1"/>
      <c r="C41" s="1"/>
      <c r="D41" s="1"/>
      <c r="E41" s="1"/>
      <c r="F41" s="1"/>
      <c r="H41" s="10"/>
      <c r="I41" s="1"/>
    </row>
    <row r="42" spans="1:9" ht="19.5" customHeight="1">
      <c r="A42" s="1"/>
      <c r="B42" s="1"/>
      <c r="C42" s="1"/>
      <c r="D42" s="1"/>
      <c r="E42" s="1"/>
      <c r="F42" s="1"/>
      <c r="H42" s="10"/>
      <c r="I42" s="1"/>
    </row>
    <row r="43" spans="1:9" ht="19.5" customHeight="1">
      <c r="A43" s="1"/>
      <c r="B43" s="1"/>
      <c r="C43" s="1"/>
      <c r="D43" s="1"/>
      <c r="E43" s="1"/>
      <c r="F43" s="1"/>
      <c r="H43" s="10"/>
      <c r="I43" s="1"/>
    </row>
    <row r="44" spans="1:9" ht="19.5" customHeight="1">
      <c r="A44" s="1"/>
      <c r="B44" s="1"/>
      <c r="C44" s="1"/>
      <c r="D44" s="1"/>
      <c r="E44" s="1"/>
      <c r="F44" s="1"/>
      <c r="H44" s="10"/>
      <c r="I44" s="1"/>
    </row>
    <row r="45" spans="1:9" ht="19.5" customHeight="1">
      <c r="A45" s="1"/>
      <c r="B45" s="1"/>
      <c r="C45" s="1"/>
      <c r="D45" s="1"/>
      <c r="E45" s="1"/>
      <c r="F45" s="1"/>
      <c r="H45" s="10"/>
      <c r="I45" s="1"/>
    </row>
  </sheetData>
  <mergeCells count="14">
    <mergeCell ref="E26:E29"/>
    <mergeCell ref="E16:E22"/>
    <mergeCell ref="G1:H1"/>
    <mergeCell ref="A13:D13"/>
    <mergeCell ref="E7:F7"/>
    <mergeCell ref="A8:F8"/>
    <mergeCell ref="D11:H11"/>
    <mergeCell ref="A12:D12"/>
    <mergeCell ref="E6:F6"/>
    <mergeCell ref="B2:G2"/>
    <mergeCell ref="A4:D4"/>
    <mergeCell ref="A5:D5"/>
    <mergeCell ref="E5:F5"/>
    <mergeCell ref="E14:E15"/>
  </mergeCells>
  <phoneticPr fontId="2"/>
  <hyperlinks>
    <hyperlink ref="H14" r:id="rId1" xr:uid="{22185FA9-8960-424D-AC27-586D38DA511B}"/>
    <hyperlink ref="H16" r:id="rId2" xr:uid="{99C043BD-ADD2-4F82-B765-85B8ABC4B029}"/>
    <hyperlink ref="H17" r:id="rId3" xr:uid="{71E3D442-BAD7-45EE-94D1-2AA6C1AA578D}"/>
    <hyperlink ref="H18" r:id="rId4" xr:uid="{99CCCA6D-D2C5-45DC-BA7D-35A46B1721E8}"/>
    <hyperlink ref="H19" r:id="rId5" xr:uid="{5BA8DC3D-01B4-4883-933B-E98477AAAD21}"/>
    <hyperlink ref="H26" r:id="rId6" xr:uid="{BF957CF5-3C90-4A7B-A4AB-507DA58D11B9}"/>
    <hyperlink ref="H27" r:id="rId7" xr:uid="{379E96EE-0E06-42BA-90B0-207F5FF624CF}"/>
    <hyperlink ref="H28" r:id="rId8" xr:uid="{356FF821-4AF6-4FD3-AFD0-4B92A47DAA56}"/>
    <hyperlink ref="H29" r:id="rId9" xr:uid="{36D2DC76-0727-4FAE-A987-E2EE93C481A5}"/>
    <hyperlink ref="H33" r:id="rId10" xr:uid="{E1BD50E1-FF9E-4106-9623-50CFBAB3F7C6}"/>
    <hyperlink ref="H15" r:id="rId11" xr:uid="{E056D5D7-2D81-462A-B7C9-418BB8619ACC}"/>
    <hyperlink ref="H24" r:id="rId12" xr:uid="{0221CB7C-17B0-4874-9042-1D481331C1CD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58" orientation="portrait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雄介 中野</cp:lastModifiedBy>
  <cp:lastPrinted>2019-09-23T03:20:02Z</cp:lastPrinted>
  <dcterms:created xsi:type="dcterms:W3CDTF">2016-10-10T10:20:24Z</dcterms:created>
  <dcterms:modified xsi:type="dcterms:W3CDTF">2024-10-18T18:56:43Z</dcterms:modified>
</cp:coreProperties>
</file>